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995"/>
  </bookViews>
  <sheets>
    <sheet name="Лист1" sheetId="1" r:id="rId1"/>
  </sheets>
  <calcPr calcId="125725" calcOnSave="0"/>
</workbook>
</file>

<file path=xl/calcChain.xml><?xml version="1.0" encoding="utf-8"?>
<calcChain xmlns="http://schemas.openxmlformats.org/spreadsheetml/2006/main">
  <c r="I41" i="1"/>
  <c r="J41"/>
  <c r="K41"/>
  <c r="H41"/>
  <c r="K34"/>
  <c r="H35" l="1"/>
  <c r="K40"/>
  <c r="K39"/>
  <c r="J32"/>
  <c r="H31"/>
  <c r="K31" s="1"/>
  <c r="H30"/>
  <c r="K30" s="1"/>
  <c r="K29"/>
  <c r="K28"/>
  <c r="K27"/>
  <c r="K38"/>
  <c r="K26"/>
  <c r="K47"/>
  <c r="J24"/>
  <c r="I24"/>
  <c r="I32" s="1"/>
  <c r="H24"/>
  <c r="K37"/>
  <c r="K36"/>
  <c r="H32" l="1"/>
  <c r="I48"/>
  <c r="J48"/>
  <c r="H48"/>
  <c r="K48"/>
  <c r="K35"/>
  <c r="K25"/>
  <c r="K24"/>
  <c r="I49" l="1"/>
  <c r="H49"/>
  <c r="J49"/>
  <c r="K16"/>
  <c r="K32" s="1"/>
  <c r="K49" l="1"/>
</calcChain>
</file>

<file path=xl/sharedStrings.xml><?xml version="1.0" encoding="utf-8"?>
<sst xmlns="http://schemas.openxmlformats.org/spreadsheetml/2006/main" count="159" uniqueCount="99">
  <si>
    <t>ГРБС</t>
  </si>
  <si>
    <t>Код бюджетной классификации</t>
  </si>
  <si>
    <t>РзПр</t>
  </si>
  <si>
    <t>ЦСР</t>
  </si>
  <si>
    <t>ВР</t>
  </si>
  <si>
    <t>Задача 1.   Поддержка искусства и народного творчества</t>
  </si>
  <si>
    <t>Итого по задаче 1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</si>
  <si>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</si>
  <si>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Итого по задаче 2</t>
  </si>
  <si>
    <t>Обеспечение деятельности (оказание услуг) подведомственными учреждениями</t>
  </si>
  <si>
    <t>Итого по задаче 3</t>
  </si>
  <si>
    <t>Итого по задаче 4</t>
  </si>
  <si>
    <t>Итого</t>
  </si>
  <si>
    <t>0801</t>
  </si>
  <si>
    <t>031</t>
  </si>
  <si>
    <t>О801</t>
  </si>
  <si>
    <t>621    622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</si>
  <si>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</si>
  <si>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-</t>
  </si>
  <si>
    <t>Отдел культуры администрации города Шарыпово</t>
  </si>
  <si>
    <t xml:space="preserve">  
                                                                                                </t>
  </si>
  <si>
    <t>Организация и проведение культурных событий, в том числе на межрегиональном и международном уровне</t>
  </si>
  <si>
    <t>621,  622</t>
  </si>
  <si>
    <t>№ п/п</t>
  </si>
  <si>
    <t>Цель подпрограммы:  обеспечение доступа населения города к культурным благам и участию в культурной жизни</t>
  </si>
  <si>
    <t>1.1.</t>
  </si>
  <si>
    <t>1.2.</t>
  </si>
  <si>
    <t>1.3.</t>
  </si>
  <si>
    <t>Задача 2.  Сохранение и развитие традиционной народной культуры</t>
  </si>
  <si>
    <t>2.</t>
  </si>
  <si>
    <t>2.1.</t>
  </si>
  <si>
    <t>2.2.</t>
  </si>
  <si>
    <t>2.4.</t>
  </si>
  <si>
    <t xml:space="preserve">3. </t>
  </si>
  <si>
    <t>Задача 3. Поддержка творческих инициатив населения, творческих союзов и организаций</t>
  </si>
  <si>
    <t>3.1.</t>
  </si>
  <si>
    <t>Задача 4. Организация и проведение культурных событий, в том числе на межрегиональном и международном уровне</t>
  </si>
  <si>
    <t>4.</t>
  </si>
  <si>
    <t>4.1.</t>
  </si>
  <si>
    <t>4.2.</t>
  </si>
  <si>
    <t xml:space="preserve">Перечень мероприятий подпрограммы «Поддержка искусства и народного творчества» 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</si>
  <si>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</si>
  <si>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Начальник Отдела культуры                 администрации  города Шарыпово</t>
  </si>
  <si>
    <t>количество зрителей муниципального театра всего не менее 84,0 тыс.человек</t>
  </si>
  <si>
    <t>Цели, задачи, мероприятия подпрограммы</t>
  </si>
  <si>
    <t>Расходы по годам реализации программы (тыс. руб.)</t>
  </si>
  <si>
    <t>Ожидаемый непосредственный результат ( краткое описание) от реализации подпрограммного мероприятия (в том числе в натуральном выражении)</t>
  </si>
  <si>
    <t>С.Н.Гроза</t>
  </si>
  <si>
    <t xml:space="preserve">2019 год </t>
  </si>
  <si>
    <t xml:space="preserve">2020 год 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</si>
  <si>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</si>
  <si>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</si>
  <si>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0520088420</t>
  </si>
  <si>
    <t>1.6.</t>
  </si>
  <si>
    <t>2.3.</t>
  </si>
  <si>
    <t>2.5.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</si>
  <si>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</si>
  <si>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МКУ "СГХ"</t>
  </si>
  <si>
    <t>133</t>
  </si>
  <si>
    <t>0520087110</t>
  </si>
  <si>
    <t>Внебюджетные источники</t>
  </si>
  <si>
    <t>03150000000520</t>
  </si>
  <si>
    <t>130,180</t>
  </si>
  <si>
    <t>ГРБС/ДопКР</t>
  </si>
  <si>
    <t>031/031</t>
  </si>
  <si>
    <t>0520075110</t>
  </si>
  <si>
    <t>0520085230</t>
  </si>
  <si>
    <t>0520085240</t>
  </si>
  <si>
    <t>030/030</t>
  </si>
  <si>
    <t>0520075110   052007511В</t>
  </si>
  <si>
    <t>0520085250;   0520085225В</t>
  </si>
  <si>
    <t xml:space="preserve">2021 год </t>
  </si>
  <si>
    <t>Итого на 2019-2021 годы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</si>
  <si>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</si>
  <si>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количество посетителей учреждений культурно - досугового типа  составит 445,2 тыс.человек</t>
  </si>
  <si>
    <t>Обеспечение деятельности вновь вводимого здания в рамках подпрограммы "Поддержка искусства и народного творчества"</t>
  </si>
  <si>
    <t xml:space="preserve">"Приложение № 2 к подпрограмме "Поддержка искусства и народного творчества" муниципальной программы "Развитие культуры", утвержденной постановлением Администрации города Шарыпово                                                                                                                     От 12.10.2018г №  249                                                                                               </t>
  </si>
  <si>
    <t>1.4.</t>
  </si>
  <si>
    <t>1.5.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</si>
  <si>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</si>
  <si>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</si>
  <si>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621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</si>
  <si>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</si>
  <si>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</si>
  <si>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1.7.</t>
  </si>
  <si>
    <t>Средства на увеличение размеров оплаты труда работников учреждений культуры в рамках подпрограммы "Поддержка искусства и народного творчества"</t>
  </si>
  <si>
    <t>0520010490</t>
  </si>
  <si>
    <t>1.8.</t>
  </si>
  <si>
    <t>Софинансирование расходов на укрепление материально-технической базы муниципальных театров в рамках подпрограммы "Поддержка искусства и народного творчества"</t>
  </si>
  <si>
    <t>031/036</t>
  </si>
  <si>
    <t>05200L4660</t>
  </si>
  <si>
    <t>621,622</t>
  </si>
  <si>
    <t>1.9.</t>
  </si>
  <si>
    <t>На поддержку творческой деятельности и укрепление материально-техническойбазы муниципальных театров в рамках подпрограммы "Поддержка искусства и народного творчества"</t>
  </si>
  <si>
    <t>031/030,034,036</t>
  </si>
  <si>
    <t>05200R4660</t>
  </si>
  <si>
    <t>2.6.</t>
  </si>
  <si>
    <t>Приложение №4 к Постановлению Администрации города Шарыпово</t>
  </si>
  <si>
    <t>от "20" февраля 2019г №31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</si>
</sst>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9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43" fontId="2" fillId="0" borderId="0" xfId="0" applyNumberFormat="1" applyFont="1" applyFill="1"/>
    <xf numFmtId="43" fontId="2" fillId="0" borderId="0" xfId="0" applyNumberFormat="1" applyFont="1" applyFill="1" applyAlignment="1">
      <alignment vertical="center"/>
    </xf>
    <xf numFmtId="17" fontId="6" fillId="2" borderId="2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164" fontId="6" fillId="2" borderId="3" xfId="1" applyFont="1" applyFill="1" applyBorder="1" applyAlignment="1">
      <alignment vertical="top" wrapText="1"/>
    </xf>
    <xf numFmtId="164" fontId="6" fillId="2" borderId="2" xfId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1" applyFont="1" applyFill="1" applyBorder="1" applyAlignment="1">
      <alignment horizontal="right" vertical="center" wrapText="1"/>
    </xf>
    <xf numFmtId="164" fontId="6" fillId="2" borderId="3" xfId="1" applyFont="1" applyFill="1" applyBorder="1" applyAlignment="1">
      <alignment vertical="center" wrapText="1"/>
    </xf>
    <xf numFmtId="49" fontId="6" fillId="2" borderId="2" xfId="0" applyNumberFormat="1" applyFont="1" applyFill="1" applyBorder="1" applyAlignment="1" applyProtection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6" fillId="2" borderId="2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64" fontId="7" fillId="2" borderId="2" xfId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vertical="top" wrapText="1"/>
    </xf>
    <xf numFmtId="164" fontId="7" fillId="2" borderId="2" xfId="1" applyFont="1" applyFill="1" applyBorder="1" applyAlignment="1">
      <alignment horizontal="right" vertical="top" wrapText="1"/>
    </xf>
    <xf numFmtId="164" fontId="8" fillId="2" borderId="2" xfId="1" applyFont="1" applyFill="1" applyBorder="1" applyAlignment="1">
      <alignment vertical="top" wrapText="1"/>
    </xf>
    <xf numFmtId="164" fontId="7" fillId="2" borderId="2" xfId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top"/>
    </xf>
    <xf numFmtId="49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43" fontId="2" fillId="2" borderId="0" xfId="0" applyNumberFormat="1" applyFont="1" applyFill="1"/>
    <xf numFmtId="0" fontId="2" fillId="2" borderId="0" xfId="0" applyFont="1" applyFill="1"/>
    <xf numFmtId="0" fontId="2" fillId="0" borderId="2" xfId="0" applyFont="1" applyFill="1" applyBorder="1"/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/>
    </xf>
    <xf numFmtId="164" fontId="6" fillId="2" borderId="2" xfId="1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distributed" wrapText="1"/>
    </xf>
    <xf numFmtId="0" fontId="9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distributed" wrapText="1"/>
    </xf>
    <xf numFmtId="0" fontId="7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16" fontId="6" fillId="2" borderId="2" xfId="0" applyNumberFormat="1" applyFont="1" applyFill="1" applyBorder="1" applyAlignment="1">
      <alignment horizontal="center" vertical="center"/>
    </xf>
    <xf numFmtId="43" fontId="6" fillId="2" borderId="2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/>
    <xf numFmtId="0" fontId="6" fillId="2" borderId="0" xfId="0" applyFont="1" applyFill="1" applyAlignment="1">
      <alignment horizontal="center"/>
    </xf>
    <xf numFmtId="164" fontId="3" fillId="2" borderId="0" xfId="0" applyNumberFormat="1" applyFont="1" applyFill="1"/>
    <xf numFmtId="43" fontId="3" fillId="2" borderId="0" xfId="0" applyNumberFormat="1" applyFont="1" applyFill="1"/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3" fillId="2" borderId="0" xfId="0" applyNumberFormat="1" applyFont="1" applyFill="1" applyAlignment="1">
      <alignment horizontal="left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distributed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distributed"/>
    </xf>
    <xf numFmtId="164" fontId="6" fillId="2" borderId="3" xfId="1" applyFont="1" applyFill="1" applyBorder="1" applyAlignment="1">
      <alignment horizontal="center" vertical="top" wrapText="1"/>
    </xf>
    <xf numFmtId="164" fontId="6" fillId="2" borderId="8" xfId="1" applyFont="1" applyFill="1" applyBorder="1" applyAlignment="1">
      <alignment horizontal="center" vertical="top" wrapText="1"/>
    </xf>
    <xf numFmtId="164" fontId="6" fillId="2" borderId="4" xfId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164" fontId="6" fillId="2" borderId="2" xfId="1" applyFont="1" applyFill="1" applyBorder="1" applyAlignment="1">
      <alignment horizontal="righ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7"/>
  <sheetViews>
    <sheetView tabSelected="1" zoomScale="75" zoomScaleNormal="75" workbookViewId="0">
      <selection activeCell="H7" sqref="H7:L7"/>
    </sheetView>
  </sheetViews>
  <sheetFormatPr defaultColWidth="9.140625" defaultRowHeight="15"/>
  <cols>
    <col min="1" max="1" width="8.42578125" style="40" customWidth="1"/>
    <col min="2" max="2" width="29.42578125" style="27" customWidth="1"/>
    <col min="3" max="3" width="18" style="28" customWidth="1"/>
    <col min="4" max="4" width="8.85546875" style="29" customWidth="1"/>
    <col min="5" max="5" width="9.85546875" style="27" customWidth="1"/>
    <col min="6" max="6" width="17.28515625" style="27" customWidth="1"/>
    <col min="7" max="7" width="9.140625" style="30" customWidth="1"/>
    <col min="8" max="10" width="13.7109375" style="27" customWidth="1"/>
    <col min="11" max="11" width="13.85546875" style="27" customWidth="1"/>
    <col min="12" max="12" width="21.5703125" style="27" customWidth="1"/>
    <col min="13" max="13" width="18.42578125" style="1" customWidth="1"/>
    <col min="14" max="16384" width="9.140625" style="1"/>
  </cols>
  <sheetData>
    <row r="1" spans="1:12" ht="2.25" customHeight="1">
      <c r="H1" s="67"/>
      <c r="I1" s="67"/>
      <c r="J1" s="67"/>
      <c r="K1" s="67"/>
      <c r="L1" s="67"/>
    </row>
    <row r="2" spans="1:12" hidden="1">
      <c r="H2" s="67"/>
      <c r="I2" s="67"/>
      <c r="J2" s="67"/>
      <c r="K2" s="67"/>
      <c r="L2" s="67"/>
    </row>
    <row r="3" spans="1:12" ht="0.75" customHeight="1">
      <c r="H3" s="68"/>
      <c r="I3" s="68"/>
      <c r="J3" s="68"/>
      <c r="K3" s="68"/>
      <c r="L3" s="68"/>
    </row>
    <row r="4" spans="1:12" hidden="1"/>
    <row r="5" spans="1:12">
      <c r="H5" s="27" t="s">
        <v>97</v>
      </c>
    </row>
    <row r="6" spans="1:12">
      <c r="H6" s="27" t="s">
        <v>98</v>
      </c>
    </row>
    <row r="7" spans="1:12" ht="63" customHeight="1">
      <c r="H7" s="69" t="s">
        <v>76</v>
      </c>
      <c r="I7" s="69"/>
      <c r="J7" s="69"/>
      <c r="K7" s="69"/>
      <c r="L7" s="69"/>
    </row>
    <row r="8" spans="1:12" ht="21" customHeight="1">
      <c r="G8" s="41" t="s">
        <v>20</v>
      </c>
      <c r="H8" s="64"/>
      <c r="I8" s="64"/>
      <c r="J8" s="64"/>
      <c r="K8" s="64"/>
      <c r="L8" s="64"/>
    </row>
    <row r="9" spans="1:12" ht="21" customHeight="1"/>
    <row r="10" spans="1:12" ht="19.5" customHeight="1">
      <c r="B10" s="70" t="s">
        <v>40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12" ht="53.25" customHeight="1">
      <c r="A11" s="77" t="s">
        <v>23</v>
      </c>
      <c r="B11" s="93" t="s">
        <v>44</v>
      </c>
      <c r="C11" s="93" t="s">
        <v>0</v>
      </c>
      <c r="D11" s="58" t="s">
        <v>1</v>
      </c>
      <c r="E11" s="59"/>
      <c r="F11" s="59"/>
      <c r="G11" s="60"/>
      <c r="H11" s="61" t="s">
        <v>45</v>
      </c>
      <c r="I11" s="62"/>
      <c r="J11" s="62"/>
      <c r="K11" s="63"/>
      <c r="L11" s="65" t="s">
        <v>46</v>
      </c>
    </row>
    <row r="12" spans="1:12" ht="110.25" customHeight="1">
      <c r="A12" s="78"/>
      <c r="B12" s="94"/>
      <c r="C12" s="94"/>
      <c r="D12" s="42" t="s">
        <v>63</v>
      </c>
      <c r="E12" s="42" t="s">
        <v>2</v>
      </c>
      <c r="F12" s="42" t="s">
        <v>3</v>
      </c>
      <c r="G12" s="42" t="s">
        <v>4</v>
      </c>
      <c r="H12" s="43" t="s">
        <v>48</v>
      </c>
      <c r="I12" s="43" t="s">
        <v>49</v>
      </c>
      <c r="J12" s="43" t="s">
        <v>71</v>
      </c>
      <c r="K12" s="42" t="s">
        <v>72</v>
      </c>
      <c r="L12" s="66"/>
    </row>
    <row r="13" spans="1:12" s="33" customFormat="1" ht="20.25" customHeight="1">
      <c r="A13" s="44">
        <v>1</v>
      </c>
      <c r="B13" s="45">
        <v>2</v>
      </c>
      <c r="C13" s="45">
        <v>3</v>
      </c>
      <c r="D13" s="45">
        <v>4</v>
      </c>
      <c r="E13" s="45">
        <v>5</v>
      </c>
      <c r="F13" s="45">
        <v>6</v>
      </c>
      <c r="G13" s="45">
        <v>7</v>
      </c>
      <c r="H13" s="46">
        <v>8</v>
      </c>
      <c r="I13" s="46">
        <v>9</v>
      </c>
      <c r="J13" s="46">
        <v>10</v>
      </c>
      <c r="K13" s="45">
        <v>11</v>
      </c>
      <c r="L13" s="47">
        <v>12</v>
      </c>
    </row>
    <row r="14" spans="1:12" ht="23.25" customHeight="1">
      <c r="A14" s="85" t="s">
        <v>24</v>
      </c>
      <c r="B14" s="86"/>
      <c r="C14" s="86"/>
      <c r="D14" s="86"/>
      <c r="E14" s="86"/>
      <c r="F14" s="86"/>
      <c r="G14" s="86"/>
      <c r="H14" s="86"/>
      <c r="I14" s="86"/>
      <c r="J14" s="86"/>
      <c r="K14" s="87"/>
      <c r="L14" s="48"/>
    </row>
    <row r="15" spans="1:12" ht="23.25" customHeight="1">
      <c r="A15" s="88" t="s">
        <v>5</v>
      </c>
      <c r="B15" s="89"/>
      <c r="C15" s="89"/>
      <c r="D15" s="89"/>
      <c r="E15" s="89"/>
      <c r="F15" s="89"/>
      <c r="G15" s="89"/>
      <c r="H15" s="89"/>
      <c r="I15" s="89"/>
      <c r="J15" s="89"/>
      <c r="K15" s="90"/>
      <c r="L15" s="38"/>
    </row>
    <row r="16" spans="1:12" ht="19.5" customHeight="1">
      <c r="A16" s="91" t="s">
        <v>25</v>
      </c>
      <c r="B16" s="95" t="s">
        <v>41</v>
      </c>
      <c r="C16" s="83" t="s">
        <v>19</v>
      </c>
      <c r="D16" s="84" t="s">
        <v>64</v>
      </c>
      <c r="E16" s="97" t="s">
        <v>13</v>
      </c>
      <c r="F16" s="97" t="s">
        <v>66</v>
      </c>
      <c r="G16" s="83" t="s">
        <v>22</v>
      </c>
      <c r="H16" s="92">
        <v>5224.54</v>
      </c>
      <c r="I16" s="92">
        <v>5499.99</v>
      </c>
      <c r="J16" s="80">
        <v>5499.99</v>
      </c>
      <c r="K16" s="92">
        <f>SUM(H16:J23)</f>
        <v>16224.519999999999</v>
      </c>
      <c r="L16" s="96" t="s">
        <v>43</v>
      </c>
    </row>
    <row r="17" spans="1:13" ht="19.5" customHeight="1">
      <c r="A17" s="91"/>
      <c r="B17" s="95"/>
      <c r="C17" s="83"/>
      <c r="D17" s="84"/>
      <c r="E17" s="97"/>
      <c r="F17" s="97"/>
      <c r="G17" s="83"/>
      <c r="H17" s="92"/>
      <c r="I17" s="92"/>
      <c r="J17" s="81"/>
      <c r="K17" s="92"/>
      <c r="L17" s="96"/>
    </row>
    <row r="18" spans="1:13" ht="19.5" customHeight="1">
      <c r="A18" s="91"/>
      <c r="B18" s="95"/>
      <c r="C18" s="83"/>
      <c r="D18" s="84"/>
      <c r="E18" s="97"/>
      <c r="F18" s="97"/>
      <c r="G18" s="83"/>
      <c r="H18" s="92"/>
      <c r="I18" s="92"/>
      <c r="J18" s="81"/>
      <c r="K18" s="92"/>
      <c r="L18" s="96"/>
    </row>
    <row r="19" spans="1:13" ht="19.5" customHeight="1">
      <c r="A19" s="91"/>
      <c r="B19" s="95"/>
      <c r="C19" s="83"/>
      <c r="D19" s="84"/>
      <c r="E19" s="97"/>
      <c r="F19" s="97"/>
      <c r="G19" s="83"/>
      <c r="H19" s="92"/>
      <c r="I19" s="92"/>
      <c r="J19" s="81"/>
      <c r="K19" s="92"/>
      <c r="L19" s="96"/>
    </row>
    <row r="20" spans="1:13" ht="19.5" customHeight="1">
      <c r="A20" s="91"/>
      <c r="B20" s="95"/>
      <c r="C20" s="83"/>
      <c r="D20" s="84"/>
      <c r="E20" s="97"/>
      <c r="F20" s="97"/>
      <c r="G20" s="83"/>
      <c r="H20" s="92"/>
      <c r="I20" s="92"/>
      <c r="J20" s="81"/>
      <c r="K20" s="92"/>
      <c r="L20" s="96"/>
    </row>
    <row r="21" spans="1:13" ht="14.25" customHeight="1">
      <c r="A21" s="91"/>
      <c r="B21" s="95"/>
      <c r="C21" s="83"/>
      <c r="D21" s="84"/>
      <c r="E21" s="97"/>
      <c r="F21" s="97"/>
      <c r="G21" s="83"/>
      <c r="H21" s="92"/>
      <c r="I21" s="92"/>
      <c r="J21" s="81"/>
      <c r="K21" s="92"/>
      <c r="L21" s="96"/>
    </row>
    <row r="22" spans="1:13" ht="6.75" customHeight="1">
      <c r="A22" s="91"/>
      <c r="B22" s="95"/>
      <c r="C22" s="83"/>
      <c r="D22" s="84"/>
      <c r="E22" s="97"/>
      <c r="F22" s="97"/>
      <c r="G22" s="83"/>
      <c r="H22" s="92"/>
      <c r="I22" s="92"/>
      <c r="J22" s="81"/>
      <c r="K22" s="92"/>
      <c r="L22" s="96"/>
    </row>
    <row r="23" spans="1:13" ht="22.5" customHeight="1">
      <c r="A23" s="91"/>
      <c r="B23" s="95"/>
      <c r="C23" s="83"/>
      <c r="D23" s="84"/>
      <c r="E23" s="97"/>
      <c r="F23" s="97"/>
      <c r="G23" s="83"/>
      <c r="H23" s="92"/>
      <c r="I23" s="92"/>
      <c r="J23" s="82"/>
      <c r="K23" s="92"/>
      <c r="L23" s="96"/>
    </row>
    <row r="24" spans="1:13" ht="159.75" customHeight="1">
      <c r="A24" s="36" t="s">
        <v>26</v>
      </c>
      <c r="B24" s="38" t="s">
        <v>73</v>
      </c>
      <c r="C24" s="34" t="s">
        <v>19</v>
      </c>
      <c r="D24" s="35" t="s">
        <v>64</v>
      </c>
      <c r="E24" s="39" t="s">
        <v>13</v>
      </c>
      <c r="F24" s="39" t="s">
        <v>67</v>
      </c>
      <c r="G24" s="34">
        <v>621</v>
      </c>
      <c r="H24" s="37">
        <f>204</f>
        <v>204</v>
      </c>
      <c r="I24" s="37">
        <f>204</f>
        <v>204</v>
      </c>
      <c r="J24" s="37">
        <f>204</f>
        <v>204</v>
      </c>
      <c r="K24" s="7">
        <f t="shared" ref="K24:K25" si="0">SUM(H24:J24)</f>
        <v>612</v>
      </c>
      <c r="L24" s="96"/>
    </row>
    <row r="25" spans="1:13" ht="113.25" customHeight="1">
      <c r="A25" s="36" t="s">
        <v>27</v>
      </c>
      <c r="B25" s="38" t="s">
        <v>17</v>
      </c>
      <c r="C25" s="34" t="s">
        <v>19</v>
      </c>
      <c r="D25" s="35" t="s">
        <v>64</v>
      </c>
      <c r="E25" s="39" t="s">
        <v>13</v>
      </c>
      <c r="F25" s="39" t="s">
        <v>65</v>
      </c>
      <c r="G25" s="34">
        <v>621</v>
      </c>
      <c r="H25" s="37">
        <v>724.61</v>
      </c>
      <c r="I25" s="37">
        <v>724.61</v>
      </c>
      <c r="J25" s="37">
        <v>724.61</v>
      </c>
      <c r="K25" s="7">
        <f t="shared" si="0"/>
        <v>2173.83</v>
      </c>
      <c r="L25" s="96"/>
    </row>
    <row r="26" spans="1:13" s="32" customFormat="1" ht="129.75" customHeight="1">
      <c r="A26" s="5" t="s">
        <v>77</v>
      </c>
      <c r="B26" s="14" t="s">
        <v>60</v>
      </c>
      <c r="C26" s="10" t="s">
        <v>19</v>
      </c>
      <c r="D26" s="11" t="s">
        <v>14</v>
      </c>
      <c r="E26" s="11" t="s">
        <v>15</v>
      </c>
      <c r="F26" s="11" t="s">
        <v>61</v>
      </c>
      <c r="G26" s="11" t="s">
        <v>62</v>
      </c>
      <c r="H26" s="12">
        <v>3200</v>
      </c>
      <c r="I26" s="12">
        <v>3200</v>
      </c>
      <c r="J26" s="12">
        <v>3200</v>
      </c>
      <c r="K26" s="13">
        <f t="shared" ref="K26" si="1">SUM(H26:J26)</f>
        <v>9600</v>
      </c>
      <c r="L26" s="19"/>
      <c r="M26" s="31"/>
    </row>
    <row r="27" spans="1:13" s="32" customFormat="1" ht="129.75" customHeight="1">
      <c r="A27" s="5" t="s">
        <v>78</v>
      </c>
      <c r="B27" s="14" t="s">
        <v>79</v>
      </c>
      <c r="C27" s="10" t="s">
        <v>19</v>
      </c>
      <c r="D27" s="11" t="s">
        <v>14</v>
      </c>
      <c r="E27" s="11" t="s">
        <v>13</v>
      </c>
      <c r="F27" s="11" t="s">
        <v>80</v>
      </c>
      <c r="G27" s="11" t="s">
        <v>81</v>
      </c>
      <c r="H27" s="12">
        <v>176.51</v>
      </c>
      <c r="I27" s="12"/>
      <c r="J27" s="12"/>
      <c r="K27" s="13">
        <f>H27+I27+J27</f>
        <v>176.51</v>
      </c>
      <c r="L27" s="19"/>
      <c r="M27" s="31"/>
    </row>
    <row r="28" spans="1:13" s="32" customFormat="1" ht="157.5" customHeight="1">
      <c r="A28" s="5" t="s">
        <v>53</v>
      </c>
      <c r="B28" s="14" t="s">
        <v>82</v>
      </c>
      <c r="C28" s="10" t="s">
        <v>19</v>
      </c>
      <c r="D28" s="11" t="s">
        <v>14</v>
      </c>
      <c r="E28" s="11" t="s">
        <v>13</v>
      </c>
      <c r="F28" s="11" t="s">
        <v>83</v>
      </c>
      <c r="G28" s="11" t="s">
        <v>81</v>
      </c>
      <c r="H28" s="12">
        <v>98.94</v>
      </c>
      <c r="I28" s="12"/>
      <c r="J28" s="12"/>
      <c r="K28" s="13">
        <f>H28+I28+J28</f>
        <v>98.94</v>
      </c>
      <c r="L28" s="19"/>
      <c r="M28" s="31"/>
    </row>
    <row r="29" spans="1:13" s="32" customFormat="1" ht="157.5" customHeight="1">
      <c r="A29" s="5" t="s">
        <v>84</v>
      </c>
      <c r="B29" s="14" t="s">
        <v>85</v>
      </c>
      <c r="C29" s="10" t="s">
        <v>19</v>
      </c>
      <c r="D29" s="11" t="s">
        <v>14</v>
      </c>
      <c r="E29" s="11" t="s">
        <v>13</v>
      </c>
      <c r="F29" s="11" t="s">
        <v>86</v>
      </c>
      <c r="G29" s="11" t="s">
        <v>81</v>
      </c>
      <c r="H29" s="12">
        <v>1142.53</v>
      </c>
      <c r="I29" s="12"/>
      <c r="J29" s="12"/>
      <c r="K29" s="13">
        <f>H29+I29+J29</f>
        <v>1142.53</v>
      </c>
      <c r="L29" s="19"/>
      <c r="M29" s="31"/>
    </row>
    <row r="30" spans="1:13" s="32" customFormat="1" ht="157.5" customHeight="1">
      <c r="A30" s="5" t="s">
        <v>87</v>
      </c>
      <c r="B30" s="14" t="s">
        <v>88</v>
      </c>
      <c r="C30" s="10" t="s">
        <v>19</v>
      </c>
      <c r="D30" s="11" t="s">
        <v>89</v>
      </c>
      <c r="E30" s="11" t="s">
        <v>13</v>
      </c>
      <c r="F30" s="11" t="s">
        <v>90</v>
      </c>
      <c r="G30" s="11" t="s">
        <v>91</v>
      </c>
      <c r="H30" s="12">
        <f>238.1+171.6</f>
        <v>409.7</v>
      </c>
      <c r="I30" s="12"/>
      <c r="J30" s="12"/>
      <c r="K30" s="13">
        <f>H30+I30+J30</f>
        <v>409.7</v>
      </c>
      <c r="L30" s="19"/>
      <c r="M30" s="31"/>
    </row>
    <row r="31" spans="1:13" s="32" customFormat="1" ht="157.5" customHeight="1">
      <c r="A31" s="5" t="s">
        <v>92</v>
      </c>
      <c r="B31" s="14" t="s">
        <v>93</v>
      </c>
      <c r="C31" s="10" t="s">
        <v>19</v>
      </c>
      <c r="D31" s="11" t="s">
        <v>94</v>
      </c>
      <c r="E31" s="11" t="s">
        <v>13</v>
      </c>
      <c r="F31" s="11" t="s">
        <v>95</v>
      </c>
      <c r="G31" s="11" t="s">
        <v>91</v>
      </c>
      <c r="H31" s="12">
        <f>528.05+1584.16+393.75+1181.24</f>
        <v>3687.2</v>
      </c>
      <c r="I31" s="12"/>
      <c r="J31" s="12"/>
      <c r="K31" s="13">
        <f>H31+I31+J31</f>
        <v>3687.2</v>
      </c>
      <c r="L31" s="19"/>
      <c r="M31" s="31"/>
    </row>
    <row r="32" spans="1:13" s="2" customFormat="1" ht="25.5" customHeight="1">
      <c r="A32" s="5"/>
      <c r="B32" s="15" t="s">
        <v>6</v>
      </c>
      <c r="C32" s="10"/>
      <c r="D32" s="11"/>
      <c r="E32" s="16"/>
      <c r="F32" s="16"/>
      <c r="G32" s="10"/>
      <c r="H32" s="17">
        <f>H16+H24+H25+H26+H27+H28+H29+H30+H31</f>
        <v>14868.030000000002</v>
      </c>
      <c r="I32" s="17">
        <f t="shared" ref="I32:K32" si="2">I16+I24+I25+I26+I27+I28+I29+I30+I31</f>
        <v>9628.5999999999985</v>
      </c>
      <c r="J32" s="17">
        <f t="shared" si="2"/>
        <v>9628.5999999999985</v>
      </c>
      <c r="K32" s="17">
        <f t="shared" si="2"/>
        <v>34125.229999999996</v>
      </c>
      <c r="L32" s="19"/>
    </row>
    <row r="33" spans="1:13" s="2" customFormat="1" ht="24.75" customHeight="1">
      <c r="A33" s="6" t="s">
        <v>29</v>
      </c>
      <c r="B33" s="74" t="s">
        <v>28</v>
      </c>
      <c r="C33" s="75"/>
      <c r="D33" s="75"/>
      <c r="E33" s="75"/>
      <c r="F33" s="75"/>
      <c r="G33" s="75"/>
      <c r="H33" s="75"/>
      <c r="I33" s="75"/>
      <c r="J33" s="75"/>
      <c r="K33" s="76"/>
      <c r="L33" s="49"/>
    </row>
    <row r="34" spans="1:13" ht="117" customHeight="1">
      <c r="A34" s="36" t="s">
        <v>30</v>
      </c>
      <c r="B34" s="38" t="s">
        <v>7</v>
      </c>
      <c r="C34" s="34" t="s">
        <v>19</v>
      </c>
      <c r="D34" s="35" t="s">
        <v>64</v>
      </c>
      <c r="E34" s="39" t="s">
        <v>13</v>
      </c>
      <c r="F34" s="39" t="s">
        <v>70</v>
      </c>
      <c r="G34" s="34" t="s">
        <v>16</v>
      </c>
      <c r="H34" s="37">
        <v>5924.93</v>
      </c>
      <c r="I34" s="37">
        <v>6088.31</v>
      </c>
      <c r="J34" s="37">
        <v>6088.31</v>
      </c>
      <c r="K34" s="37">
        <f>SUM(H34:J34)</f>
        <v>18101.550000000003</v>
      </c>
      <c r="L34" s="96" t="s">
        <v>74</v>
      </c>
    </row>
    <row r="35" spans="1:13" ht="117.75" customHeight="1">
      <c r="A35" s="36" t="s">
        <v>31</v>
      </c>
      <c r="B35" s="38" t="s">
        <v>17</v>
      </c>
      <c r="C35" s="34" t="s">
        <v>19</v>
      </c>
      <c r="D35" s="35" t="s">
        <v>68</v>
      </c>
      <c r="E35" s="39" t="s">
        <v>13</v>
      </c>
      <c r="F35" s="39" t="s">
        <v>69</v>
      </c>
      <c r="G35" s="34">
        <v>621</v>
      </c>
      <c r="H35" s="37">
        <f>649.42+49.88</f>
        <v>699.3</v>
      </c>
      <c r="I35" s="37">
        <v>699.3</v>
      </c>
      <c r="J35" s="37">
        <v>699.3</v>
      </c>
      <c r="K35" s="37">
        <f t="shared" ref="K35" si="3">SUM(H35:J35)</f>
        <v>2097.8999999999996</v>
      </c>
      <c r="L35" s="96"/>
    </row>
    <row r="36" spans="1:13" ht="135" customHeight="1">
      <c r="A36" s="5" t="s">
        <v>54</v>
      </c>
      <c r="B36" s="9" t="s">
        <v>50</v>
      </c>
      <c r="C36" s="10" t="s">
        <v>19</v>
      </c>
      <c r="D36" s="11" t="s">
        <v>64</v>
      </c>
      <c r="E36" s="11" t="s">
        <v>13</v>
      </c>
      <c r="F36" s="11" t="s">
        <v>51</v>
      </c>
      <c r="G36" s="10">
        <v>621</v>
      </c>
      <c r="H36" s="18">
        <v>192.4</v>
      </c>
      <c r="I36" s="18">
        <v>192.4</v>
      </c>
      <c r="J36" s="18">
        <v>192.4</v>
      </c>
      <c r="K36" s="12">
        <f t="shared" ref="K36:K38" si="4">SUM(H36:J36)</f>
        <v>577.20000000000005</v>
      </c>
      <c r="L36" s="19"/>
    </row>
    <row r="37" spans="1:13" ht="135" customHeight="1">
      <c r="A37" s="5" t="s">
        <v>32</v>
      </c>
      <c r="B37" s="9" t="s">
        <v>75</v>
      </c>
      <c r="C37" s="10" t="s">
        <v>19</v>
      </c>
      <c r="D37" s="11" t="s">
        <v>64</v>
      </c>
      <c r="E37" s="11" t="s">
        <v>13</v>
      </c>
      <c r="F37" s="11" t="s">
        <v>52</v>
      </c>
      <c r="G37" s="10">
        <v>621</v>
      </c>
      <c r="H37" s="18">
        <v>9695.7000000000007</v>
      </c>
      <c r="I37" s="18">
        <v>10105.4</v>
      </c>
      <c r="J37" s="18">
        <v>10105.4</v>
      </c>
      <c r="K37" s="12">
        <f t="shared" si="4"/>
        <v>29906.5</v>
      </c>
      <c r="L37" s="19"/>
    </row>
    <row r="38" spans="1:13" s="32" customFormat="1" ht="135" customHeight="1">
      <c r="A38" s="5" t="s">
        <v>32</v>
      </c>
      <c r="B38" s="9" t="s">
        <v>60</v>
      </c>
      <c r="C38" s="10" t="s">
        <v>19</v>
      </c>
      <c r="D38" s="11" t="s">
        <v>14</v>
      </c>
      <c r="E38" s="11" t="s">
        <v>15</v>
      </c>
      <c r="F38" s="11" t="s">
        <v>61</v>
      </c>
      <c r="G38" s="11" t="s">
        <v>62</v>
      </c>
      <c r="H38" s="18">
        <v>5000</v>
      </c>
      <c r="I38" s="18">
        <v>5000</v>
      </c>
      <c r="J38" s="18">
        <v>5000</v>
      </c>
      <c r="K38" s="12">
        <f t="shared" si="4"/>
        <v>15000</v>
      </c>
      <c r="L38" s="19"/>
    </row>
    <row r="39" spans="1:13" s="32" customFormat="1" ht="159" customHeight="1">
      <c r="A39" s="5" t="s">
        <v>55</v>
      </c>
      <c r="B39" s="9" t="s">
        <v>82</v>
      </c>
      <c r="C39" s="10" t="s">
        <v>19</v>
      </c>
      <c r="D39" s="11" t="s">
        <v>14</v>
      </c>
      <c r="E39" s="11" t="s">
        <v>13</v>
      </c>
      <c r="F39" s="11" t="s">
        <v>83</v>
      </c>
      <c r="G39" s="11" t="s">
        <v>81</v>
      </c>
      <c r="H39" s="18">
        <v>163.38999999999999</v>
      </c>
      <c r="I39" s="18"/>
      <c r="J39" s="18"/>
      <c r="K39" s="12">
        <f>H39+I39+J39</f>
        <v>163.38999999999999</v>
      </c>
      <c r="L39" s="19"/>
    </row>
    <row r="40" spans="1:13" s="32" customFormat="1" ht="159" customHeight="1">
      <c r="A40" s="5" t="s">
        <v>96</v>
      </c>
      <c r="B40" s="9" t="s">
        <v>85</v>
      </c>
      <c r="C40" s="10" t="s">
        <v>19</v>
      </c>
      <c r="D40" s="11" t="s">
        <v>14</v>
      </c>
      <c r="E40" s="11" t="s">
        <v>13</v>
      </c>
      <c r="F40" s="11" t="s">
        <v>86</v>
      </c>
      <c r="G40" s="11" t="s">
        <v>81</v>
      </c>
      <c r="H40" s="18">
        <v>1406.28</v>
      </c>
      <c r="I40" s="18"/>
      <c r="J40" s="18"/>
      <c r="K40" s="12">
        <f>H40+I40+J40</f>
        <v>1406.28</v>
      </c>
      <c r="L40" s="19"/>
    </row>
    <row r="41" spans="1:13" s="2" customFormat="1" ht="26.45" customHeight="1">
      <c r="A41" s="5"/>
      <c r="B41" s="15" t="s">
        <v>8</v>
      </c>
      <c r="C41" s="19"/>
      <c r="D41" s="16"/>
      <c r="E41" s="16"/>
      <c r="F41" s="16"/>
      <c r="G41" s="19"/>
      <c r="H41" s="20">
        <f>H34+H35+H36+H37+H38+H39+H40</f>
        <v>23082</v>
      </c>
      <c r="I41" s="20">
        <f t="shared" ref="I41:K41" si="5">I34+I35+I36+I37+I38+I39+I40</f>
        <v>22085.41</v>
      </c>
      <c r="J41" s="20">
        <f t="shared" si="5"/>
        <v>22085.41</v>
      </c>
      <c r="K41" s="20">
        <f t="shared" si="5"/>
        <v>67252.820000000007</v>
      </c>
      <c r="L41" s="19"/>
      <c r="M41" s="4"/>
    </row>
    <row r="42" spans="1:13" s="2" customFormat="1" ht="24.75" customHeight="1">
      <c r="A42" s="36" t="s">
        <v>33</v>
      </c>
      <c r="B42" s="74" t="s">
        <v>34</v>
      </c>
      <c r="C42" s="75"/>
      <c r="D42" s="75"/>
      <c r="E42" s="75"/>
      <c r="F42" s="75"/>
      <c r="G42" s="75"/>
      <c r="H42" s="75"/>
      <c r="I42" s="75"/>
      <c r="J42" s="75"/>
      <c r="K42" s="76"/>
      <c r="L42" s="19"/>
    </row>
    <row r="43" spans="1:13" ht="68.25" customHeight="1">
      <c r="A43" s="36" t="s">
        <v>35</v>
      </c>
      <c r="B43" s="38" t="s">
        <v>9</v>
      </c>
      <c r="C43" s="21" t="s">
        <v>19</v>
      </c>
      <c r="D43" s="22" t="s">
        <v>14</v>
      </c>
      <c r="E43" s="39"/>
      <c r="F43" s="39"/>
      <c r="G43" s="34"/>
      <c r="H43" s="37">
        <v>0</v>
      </c>
      <c r="I43" s="37">
        <v>0</v>
      </c>
      <c r="J43" s="37" t="s">
        <v>18</v>
      </c>
      <c r="K43" s="37">
        <v>0</v>
      </c>
      <c r="L43" s="38"/>
    </row>
    <row r="44" spans="1:13" ht="21.2" customHeight="1">
      <c r="A44" s="36"/>
      <c r="B44" s="23" t="s">
        <v>10</v>
      </c>
      <c r="C44" s="38"/>
      <c r="D44" s="39"/>
      <c r="E44" s="39"/>
      <c r="F44" s="39"/>
      <c r="G44" s="34"/>
      <c r="H44" s="24">
        <v>0</v>
      </c>
      <c r="I44" s="24">
        <v>0</v>
      </c>
      <c r="J44" s="24" t="s">
        <v>18</v>
      </c>
      <c r="K44" s="24">
        <v>0</v>
      </c>
      <c r="L44" s="38"/>
    </row>
    <row r="45" spans="1:13" ht="20.25" customHeight="1">
      <c r="A45" s="36" t="s">
        <v>37</v>
      </c>
      <c r="B45" s="71" t="s">
        <v>36</v>
      </c>
      <c r="C45" s="72"/>
      <c r="D45" s="72"/>
      <c r="E45" s="72"/>
      <c r="F45" s="72"/>
      <c r="G45" s="72"/>
      <c r="H45" s="72"/>
      <c r="I45" s="72"/>
      <c r="J45" s="72"/>
      <c r="K45" s="73"/>
      <c r="L45" s="50"/>
    </row>
    <row r="46" spans="1:13" ht="73.5" customHeight="1">
      <c r="A46" s="36" t="s">
        <v>38</v>
      </c>
      <c r="B46" s="38" t="s">
        <v>21</v>
      </c>
      <c r="C46" s="34" t="s">
        <v>19</v>
      </c>
      <c r="D46" s="35" t="s">
        <v>14</v>
      </c>
      <c r="E46" s="39"/>
      <c r="F46" s="39"/>
      <c r="G46" s="38"/>
      <c r="H46" s="8"/>
      <c r="I46" s="25"/>
      <c r="J46" s="8"/>
      <c r="K46" s="8"/>
      <c r="L46" s="48"/>
    </row>
    <row r="47" spans="1:13" ht="109.5" customHeight="1">
      <c r="A47" s="51" t="s">
        <v>39</v>
      </c>
      <c r="B47" s="38" t="s">
        <v>56</v>
      </c>
      <c r="C47" s="34" t="s">
        <v>57</v>
      </c>
      <c r="D47" s="35" t="s">
        <v>58</v>
      </c>
      <c r="E47" s="39" t="s">
        <v>13</v>
      </c>
      <c r="F47" s="39" t="s">
        <v>59</v>
      </c>
      <c r="G47" s="34">
        <v>244</v>
      </c>
      <c r="H47" s="37">
        <v>2099</v>
      </c>
      <c r="I47" s="37">
        <v>2099</v>
      </c>
      <c r="J47" s="37">
        <v>2099</v>
      </c>
      <c r="K47" s="37">
        <f>H47+I47+J47</f>
        <v>6297</v>
      </c>
      <c r="L47" s="38"/>
    </row>
    <row r="48" spans="1:13" ht="18.75" customHeight="1">
      <c r="A48" s="36"/>
      <c r="B48" s="23" t="s">
        <v>11</v>
      </c>
      <c r="C48" s="34"/>
      <c r="D48" s="35"/>
      <c r="E48" s="38"/>
      <c r="F48" s="38"/>
      <c r="G48" s="34"/>
      <c r="H48" s="26">
        <f>SUM(H46:H47)</f>
        <v>2099</v>
      </c>
      <c r="I48" s="26">
        <f>SUM(I46:I47)</f>
        <v>2099</v>
      </c>
      <c r="J48" s="26">
        <f>SUM(J46:J47)</f>
        <v>2099</v>
      </c>
      <c r="K48" s="26">
        <f>SUM(K46:K47)</f>
        <v>6297</v>
      </c>
      <c r="L48" s="38"/>
    </row>
    <row r="49" spans="1:13" ht="18.75" customHeight="1">
      <c r="A49" s="36"/>
      <c r="B49" s="23" t="s">
        <v>12</v>
      </c>
      <c r="C49" s="34"/>
      <c r="D49" s="35"/>
      <c r="E49" s="38"/>
      <c r="F49" s="38"/>
      <c r="G49" s="34"/>
      <c r="H49" s="24">
        <f>H41+H32+H48</f>
        <v>40049.03</v>
      </c>
      <c r="I49" s="24">
        <f>I41+I32+I48</f>
        <v>33813.009999999995</v>
      </c>
      <c r="J49" s="24">
        <f>J41+J32+J48</f>
        <v>33813.009999999995</v>
      </c>
      <c r="K49" s="24">
        <f>K41+K32+K48</f>
        <v>107675.05</v>
      </c>
      <c r="L49" s="52"/>
      <c r="M49" s="3"/>
    </row>
    <row r="52" spans="1:13" ht="33.75" customHeight="1">
      <c r="B52" s="79" t="s">
        <v>42</v>
      </c>
      <c r="C52" s="79"/>
      <c r="D52" s="53"/>
      <c r="E52" s="54"/>
      <c r="F52" s="54"/>
      <c r="G52" s="55"/>
      <c r="H52" s="56" t="s">
        <v>47</v>
      </c>
    </row>
    <row r="54" spans="1:13">
      <c r="J54" s="57"/>
    </row>
    <row r="57" spans="1:13">
      <c r="H57" s="56"/>
    </row>
  </sheetData>
  <mergeCells count="31">
    <mergeCell ref="L34:L35"/>
    <mergeCell ref="E16:E23"/>
    <mergeCell ref="F16:F23"/>
    <mergeCell ref="G16:G23"/>
    <mergeCell ref="B42:K42"/>
    <mergeCell ref="L16:L25"/>
    <mergeCell ref="B45:K45"/>
    <mergeCell ref="B33:K33"/>
    <mergeCell ref="A11:A12"/>
    <mergeCell ref="B52:C52"/>
    <mergeCell ref="J16:J23"/>
    <mergeCell ref="C16:C23"/>
    <mergeCell ref="D16:D23"/>
    <mergeCell ref="A14:K14"/>
    <mergeCell ref="A15:K15"/>
    <mergeCell ref="A16:A23"/>
    <mergeCell ref="H16:H23"/>
    <mergeCell ref="K16:K23"/>
    <mergeCell ref="I16:I23"/>
    <mergeCell ref="B11:B12"/>
    <mergeCell ref="B16:B23"/>
    <mergeCell ref="C11:C12"/>
    <mergeCell ref="D11:G11"/>
    <mergeCell ref="H11:K11"/>
    <mergeCell ref="H8:L8"/>
    <mergeCell ref="L11:L12"/>
    <mergeCell ref="H1:L1"/>
    <mergeCell ref="H2:L2"/>
    <mergeCell ref="H3:L3"/>
    <mergeCell ref="H7:L7"/>
    <mergeCell ref="B10:L10"/>
  </mergeCells>
  <pageMargins left="0.31496062992125984" right="0.11811023622047245" top="0.35433070866141736" bottom="0.35433070866141736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2019-02-22T08:34:03Z</dcterms:modified>
</cp:coreProperties>
</file>